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крытие информации 2022\Видова 121А корпус 2\"/>
    </mc:Choice>
  </mc:AlternateContent>
  <xr:revisionPtr revIDLastSave="0" documentId="13_ncr:1_{87239D41-3322-4A83-998F-142BBF82CC6D}" xr6:coauthVersionLast="47" xr6:coauthVersionMax="47" xr10:uidLastSave="{00000000-0000-0000-0000-000000000000}"/>
  <bookViews>
    <workbookView xWindow="-103" yWindow="-103" windowWidth="22149" windowHeight="13200" xr2:uid="{00000000-000D-0000-FFFF-FFFF00000000}"/>
  </bookViews>
  <sheets>
    <sheet name="Общий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51" i="1"/>
  <c r="D39" i="1" l="1"/>
  <c r="D30" i="1"/>
  <c r="D89" i="1"/>
  <c r="D86" i="1"/>
  <c r="D132" i="1" l="1"/>
  <c r="D122" i="1" l="1"/>
  <c r="D123" i="1" s="1"/>
  <c r="D92" i="1"/>
  <c r="D102" i="1"/>
  <c r="D112" i="1" l="1"/>
  <c r="D113" i="1" s="1"/>
  <c r="D21" i="1"/>
  <c r="D11" i="1"/>
  <c r="D127" i="1"/>
  <c r="D106" i="1"/>
  <c r="D103" i="1"/>
  <c r="D74" i="1"/>
  <c r="D15" i="1"/>
  <c r="D93" i="1" l="1"/>
</calcChain>
</file>

<file path=xl/sharedStrings.xml><?xml version="1.0" encoding="utf-8"?>
<sst xmlns="http://schemas.openxmlformats.org/spreadsheetml/2006/main" count="387" uniqueCount="215">
  <si>
    <t>Форма 2.8. Отчет об исполнении управляющей организацией договора управления, а также о выполнении товариществом, кооперативом смет доходов и расходов</t>
  </si>
  <si>
    <t>№ п/п</t>
  </si>
  <si>
    <t>Наименование услуги (работы)</t>
  </si>
  <si>
    <t>ед.изм.</t>
  </si>
  <si>
    <t>значение</t>
  </si>
  <si>
    <t>1.</t>
  </si>
  <si>
    <t>дата заполнения/внесения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</si>
  <si>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</si>
  <si>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</si>
  <si>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</si>
  <si>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</si>
  <si>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</si>
  <si>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(оказываемых услугах) по содержанию и текущему ремонту общего имущества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</si>
  <si>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</si>
  <si>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</si>
  <si>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</si>
  <si>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</si>
  <si>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</si>
  <si>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</si>
  <si>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</si>
  <si>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</si>
  <si>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</si>
  <si>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8.</t>
  </si>
  <si>
    <t>- за содержание дома</t>
  </si>
  <si>
    <t>9.</t>
  </si>
  <si>
    <t>- за текущий ремонт</t>
  </si>
  <si>
    <t>10.</t>
  </si>
  <si>
    <t>- за услуги управления</t>
  </si>
  <si>
    <t>11.</t>
  </si>
  <si>
    <t>Получено денежных средств, в т.ч.:</t>
  </si>
  <si>
    <t>12.</t>
  </si>
  <si>
    <t>- денежных средств от собственников помещений</t>
  </si>
  <si>
    <t>13.</t>
  </si>
  <si>
    <t>- целевых взносов от собственников помещений</t>
  </si>
  <si>
    <t>14.</t>
  </si>
  <si>
    <t>- субсидий</t>
  </si>
  <si>
    <t>15.</t>
  </si>
  <si>
    <t>-  денежных средств от использования общего имущества</t>
  </si>
  <si>
    <t>16.</t>
  </si>
  <si>
    <t>- 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</si>
  <si>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</si>
  <si>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</si>
  <si>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</si>
  <si>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</si>
  <si>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</si>
  <si>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</si>
  <si>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</si>
  <si>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</si>
  <si>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/ услуг)</t>
  </si>
  <si>
    <t>21.</t>
  </si>
  <si>
    <t>Наименование работы (услуги)</t>
  </si>
  <si>
    <t>22.</t>
  </si>
  <si>
    <t>Исполнитель работы (услуги)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</si>
  <si>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</si>
  <si>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</si>
  <si>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</si>
  <si>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</si>
  <si>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</si>
  <si>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</si>
  <si>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</si>
  <si>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</si>
  <si>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</si>
  <si>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</si>
  <si>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</si>
  <si>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</si>
  <si>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</si>
  <si>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</si>
  <si>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</si>
  <si>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</si>
  <si>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</si>
  <si>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</si>
  <si>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</si>
  <si>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Информация о наличии претензий по качеству выполненных работ (оказанных услуг)</t>
  </si>
  <si>
    <t>57.</t>
  </si>
  <si>
    <t>количество поступивших претензий</t>
  </si>
  <si>
    <t>ед.</t>
  </si>
  <si>
    <t>58.</t>
  </si>
  <si>
    <t>количество удовлетворенных претензий</t>
  </si>
  <si>
    <t>59.</t>
  </si>
  <si>
    <t>количество претензий, в удовлетворении которых отказано</t>
  </si>
  <si>
    <t>60.</t>
  </si>
  <si>
    <t>сумма произведенного перерасчета</t>
  </si>
  <si>
    <t>Общая информация по предоставленным коммунальным услугам</t>
  </si>
  <si>
    <t>61.</t>
  </si>
  <si>
    <t>Авансовые платежи потребителей (на начало периода), в том числе:</t>
  </si>
  <si>
    <t>62.</t>
  </si>
  <si>
    <t>63.</t>
  </si>
  <si>
    <t>65.</t>
  </si>
  <si>
    <t>66.</t>
  </si>
  <si>
    <t>Информация о предоставленных коммунальных услугах (заполняется по каждой коммунальной услуге)</t>
  </si>
  <si>
    <t>67.</t>
  </si>
  <si>
    <t>вид коммунальной услуги</t>
  </si>
  <si>
    <t>электроснабжение</t>
  </si>
  <si>
    <t>68.</t>
  </si>
  <si>
    <t>единица измерения</t>
  </si>
  <si>
    <t>кВт</t>
  </si>
  <si>
    <t>69.</t>
  </si>
  <si>
    <t>общий объем потребления</t>
  </si>
  <si>
    <t>нат.пок.</t>
  </si>
  <si>
    <t>70.</t>
  </si>
  <si>
    <t>начислено потребителям</t>
  </si>
  <si>
    <t>71.</t>
  </si>
  <si>
    <t>оплачено потребителями</t>
  </si>
  <si>
    <t>72.</t>
  </si>
  <si>
    <t>задолженность потребителей</t>
  </si>
  <si>
    <t>73.</t>
  </si>
  <si>
    <t>начислено поставщиком (поставщиками) коммунального ресурса</t>
  </si>
  <si>
    <t>74.</t>
  </si>
  <si>
    <t>оплачено поставщику (поставщиками) коммунального ресурса</t>
  </si>
  <si>
    <t>75.</t>
  </si>
  <si>
    <t>Задолженность перед поставщиком (поставщиками) коммунального ресурса</t>
  </si>
  <si>
    <t>76.</t>
  </si>
  <si>
    <t>Суммы пени и штрафов, уплаченные поставщику (поставщикам) коммунального ресурса</t>
  </si>
  <si>
    <t>77.</t>
  </si>
  <si>
    <t>Холодное водоснабжение</t>
  </si>
  <si>
    <t>78.</t>
  </si>
  <si>
    <t>куб.м.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</si>
  <si>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</si>
  <si>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</si>
  <si>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</si>
  <si>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</si>
  <si>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</si>
  <si>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</si>
  <si>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</si>
  <si>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</si>
  <si>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</si>
  <si>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Водоотведение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</si>
  <si>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</si>
  <si>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</si>
  <si>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</si>
  <si>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</si>
  <si>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</si>
  <si>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</si>
  <si>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</si>
  <si>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</si>
  <si>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</si>
  <si>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</si>
  <si>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 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</si>
  <si>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</si>
  <si>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</si>
  <si>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</si>
  <si>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Генеральный директор</t>
  </si>
  <si>
    <t>______________________А. А. Боровский</t>
  </si>
  <si>
    <t>Стоимость выполнения работ (услуг)</t>
  </si>
  <si>
    <t>97.</t>
  </si>
  <si>
    <t>98.</t>
  </si>
  <si>
    <t>99.</t>
  </si>
  <si>
    <t>100.</t>
  </si>
  <si>
    <t>101.</t>
  </si>
  <si>
    <t>102.</t>
  </si>
  <si>
    <t>103.</t>
  </si>
  <si>
    <t>ООО "Южный регион"</t>
  </si>
  <si>
    <t>работы по ТО и ППР пожарных установок</t>
  </si>
  <si>
    <t>Обслуживание СКУД (домофон)</t>
  </si>
  <si>
    <t>ИП Дремлюга В.С.</t>
  </si>
  <si>
    <t>ИП Ишоев И.С.</t>
  </si>
  <si>
    <t>содержание общего имущества</t>
  </si>
  <si>
    <t>Техническое обслуживание лифтов</t>
  </si>
  <si>
    <t>ИП Бондаренко И.В.</t>
  </si>
  <si>
    <t>Аварийно-восстановительные работы ВНС</t>
  </si>
  <si>
    <t>Уборка придомовой территории</t>
  </si>
  <si>
    <t>снятие показаний ОПУ и ИПУ</t>
  </si>
  <si>
    <t>ИП Иишоев И.С.</t>
  </si>
  <si>
    <t>ИП Огаркова М.А.</t>
  </si>
  <si>
    <t>услуги управления</t>
  </si>
  <si>
    <t>42.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</si>
  <si>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</si>
  <si>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</si>
  <si>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</si>
  <si>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</si>
  <si>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</si>
  <si>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</si>
  <si>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</si>
  <si>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</si>
  <si>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</si>
  <si>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54.</t>
  </si>
  <si>
    <t>55.</t>
  </si>
  <si>
    <t>56.</t>
  </si>
  <si>
    <t>64.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</si>
  <si>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</si>
  <si>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</si>
  <si>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</si>
  <si>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</si>
  <si>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</si>
  <si>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</si>
  <si>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</si>
  <si>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</si>
  <si>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</si>
  <si>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</si>
  <si>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</si>
  <si>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</si>
  <si>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</si>
  <si>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</si>
  <si>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</si>
  <si>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31.03.2023</t>
  </si>
  <si>
    <t>Гкал</t>
  </si>
  <si>
    <t>ООО "Наш Дом Новороссийск"</t>
  </si>
  <si>
    <t>ЦО и ГВС</t>
  </si>
  <si>
    <t>ООО "МЕТЕОР-Лифт"</t>
  </si>
  <si>
    <t>обслуживание ИТП</t>
  </si>
  <si>
    <t>ИП Егоров М.В.</t>
  </si>
  <si>
    <t>тех.освидетельствование лифтов</t>
  </si>
  <si>
    <t>ООО "ЭКСПЕРТИЗА"</t>
  </si>
  <si>
    <t>аварийно-диспетчерское обслуживание</t>
  </si>
  <si>
    <t>повторный вызов представителя</t>
  </si>
  <si>
    <t>АО "АТЭК"</t>
  </si>
  <si>
    <t>ИП Амиров Э. М.</t>
  </si>
  <si>
    <t>Гидроизоляционные работы</t>
  </si>
  <si>
    <t>работы по дезинсекции</t>
  </si>
  <si>
    <t>ИП Миртиросян А. А.</t>
  </si>
  <si>
    <t>проверка работы ВНС, замена расходных материалов</t>
  </si>
  <si>
    <t>119.</t>
  </si>
  <si>
    <t>120.</t>
  </si>
  <si>
    <t>121.</t>
  </si>
  <si>
    <t>122.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</si>
</sst>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&quot;.&quot;mm&quot;.&quot;yyyy"/>
    <numFmt numFmtId="165" formatCode="#,##0.00&quot; &quot;[$руб.-419];[Red]&quot;-&quot;#,##0.00&quot; &quot;[$руб.-419]"/>
  </numFmts>
  <fonts count="6" x14ac:knownFonts="1"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5" fillId="0" borderId="0"/>
  </cellStyleXfs>
  <cellXfs count="35">
    <xf numFmtId="0" fontId="0" fillId="0" borderId="0" xfId="0"/>
    <xf numFmtId="0" fontId="1" fillId="0" borderId="0" xfId="1"/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49" fontId="1" fillId="0" borderId="2" xfId="1" applyNumberFormat="1" applyBorder="1" applyAlignment="1">
      <alignment horizontal="left" vertical="center" wrapText="1"/>
    </xf>
    <xf numFmtId="49" fontId="1" fillId="0" borderId="2" xfId="1" applyNumberFormat="1" applyBorder="1" applyAlignment="1">
      <alignment horizontal="center" vertical="center" wrapText="1"/>
    </xf>
    <xf numFmtId="49" fontId="1" fillId="0" borderId="2" xfId="1" applyNumberFormat="1" applyBorder="1" applyAlignment="1">
      <alignment horizontal="right" vertical="center" wrapText="1"/>
    </xf>
    <xf numFmtId="49" fontId="1" fillId="0" borderId="2" xfId="1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9" fontId="1" fillId="0" borderId="4" xfId="1" applyNumberFormat="1" applyBorder="1" applyAlignment="1">
      <alignment horizontal="center" vertical="center" wrapText="1"/>
    </xf>
    <xf numFmtId="4" fontId="1" fillId="0" borderId="2" xfId="1" applyNumberFormat="1" applyBorder="1"/>
    <xf numFmtId="1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1" applyBorder="1" applyAlignment="1">
      <alignment horizontal="left" vertical="center"/>
    </xf>
    <xf numFmtId="1" fontId="1" fillId="0" borderId="2" xfId="0" applyNumberFormat="1" applyFont="1" applyBorder="1" applyAlignment="1">
      <alignment vertical="center"/>
    </xf>
    <xf numFmtId="0" fontId="1" fillId="0" borderId="2" xfId="1" applyBorder="1" applyAlignment="1">
      <alignment horizontal="right" vertical="center"/>
    </xf>
    <xf numFmtId="0" fontId="1" fillId="0" borderId="0" xfId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1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" fontId="1" fillId="0" borderId="3" xfId="1" applyNumberFormat="1" applyBorder="1" applyAlignment="1">
      <alignment horizontal="center" vertical="center" wrapText="1"/>
    </xf>
    <xf numFmtId="4" fontId="1" fillId="0" borderId="0" xfId="1" applyNumberFormat="1"/>
    <xf numFmtId="4" fontId="1" fillId="0" borderId="2" xfId="0" applyNumberFormat="1" applyFont="1" applyBorder="1"/>
    <xf numFmtId="4" fontId="1" fillId="0" borderId="5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 shrinkToFit="1"/>
    </xf>
    <xf numFmtId="4" fontId="1" fillId="2" borderId="2" xfId="0" applyNumberFormat="1" applyFont="1" applyFill="1" applyBorder="1" applyAlignment="1">
      <alignment vertical="center"/>
    </xf>
  </cellXfs>
  <cellStyles count="7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  <cellStyle name="Обычный 2" xfId="6" xr:uid="{ED9C78EA-B62D-496D-AC82-3F7490F94E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S135"/>
  <sheetViews>
    <sheetView tabSelected="1" topLeftCell="A116" workbookViewId="0">
      <selection activeCell="D128" sqref="D128"/>
    </sheetView>
  </sheetViews>
  <sheetFormatPr defaultColWidth="9" defaultRowHeight="14.6" x14ac:dyDescent="0.4"/>
  <cols>
    <col min="1" max="1" width="4.0703125" style="1" customWidth="1"/>
    <col min="2" max="2" width="49.92578125" style="1" bestFit="1" customWidth="1"/>
    <col min="3" max="3" width="7.42578125" style="1" bestFit="1" customWidth="1"/>
    <col min="4" max="4" width="27.42578125" style="1" customWidth="1"/>
    <col min="5" max="6" width="8" style="1" customWidth="1"/>
    <col min="7" max="7" width="11.640625" style="1" customWidth="1"/>
    <col min="8" max="8" width="8" style="1" customWidth="1"/>
    <col min="9" max="9" width="13.5703125" style="1" customWidth="1"/>
    <col min="10" max="227" width="8" style="1" customWidth="1"/>
    <col min="228" max="998" width="10.7109375" customWidth="1"/>
    <col min="999" max="999" width="9" customWidth="1"/>
  </cols>
  <sheetData>
    <row r="1" spans="1:227" ht="42.75" customHeight="1" x14ac:dyDescent="0.4">
      <c r="A1" s="33" t="s">
        <v>0</v>
      </c>
      <c r="B1" s="33"/>
      <c r="C1" s="33"/>
      <c r="D1" s="33"/>
    </row>
    <row r="2" spans="1:227" ht="29.15" x14ac:dyDescent="0.4">
      <c r="A2" s="2" t="s">
        <v>1</v>
      </c>
      <c r="B2" s="2" t="s">
        <v>2</v>
      </c>
      <c r="C2" s="2" t="s">
        <v>3</v>
      </c>
      <c r="D2" s="2" t="s">
        <v>4</v>
      </c>
      <c r="HO2"/>
      <c r="HP2"/>
      <c r="HQ2"/>
      <c r="HR2"/>
      <c r="HS2"/>
    </row>
    <row r="3" spans="1:227" x14ac:dyDescent="0.4">
      <c r="A3" s="3">
        <v>1</v>
      </c>
      <c r="B3" s="3">
        <v>2</v>
      </c>
      <c r="C3" s="3">
        <v>3</v>
      </c>
      <c r="D3" s="3">
        <v>4</v>
      </c>
      <c r="HO3"/>
      <c r="HP3"/>
      <c r="HQ3"/>
      <c r="HR3"/>
      <c r="HS3"/>
    </row>
    <row r="4" spans="1:227" x14ac:dyDescent="0.4">
      <c r="A4" s="4" t="s">
        <v>5</v>
      </c>
      <c r="B4" s="5" t="s">
        <v>6</v>
      </c>
      <c r="C4" s="6" t="s">
        <v>7</v>
      </c>
      <c r="D4" s="7" t="s">
        <v>194</v>
      </c>
      <c r="HO4"/>
      <c r="HP4"/>
      <c r="HQ4"/>
      <c r="HR4"/>
      <c r="HS4"/>
    </row>
    <row r="5" spans="1:227" x14ac:dyDescent="0.4">
      <c r="A5" s="8" t="s">
        <v>8</v>
      </c>
      <c r="B5" s="5" t="s">
        <v>9</v>
      </c>
      <c r="C5" s="6" t="s">
        <v>7</v>
      </c>
      <c r="D5" s="9">
        <v>44562</v>
      </c>
      <c r="HO5"/>
      <c r="HP5"/>
      <c r="HQ5"/>
      <c r="HR5"/>
      <c r="HS5"/>
    </row>
    <row r="6" spans="1:227" x14ac:dyDescent="0.4">
      <c r="A6" s="10" t="s">
        <v>10</v>
      </c>
      <c r="B6" s="5" t="s">
        <v>11</v>
      </c>
      <c r="C6" s="6" t="s">
        <v>7</v>
      </c>
      <c r="D6" s="9">
        <v>44926</v>
      </c>
      <c r="HO6"/>
      <c r="HP6"/>
      <c r="HQ6"/>
      <c r="HR6"/>
      <c r="HS6"/>
    </row>
    <row r="7" spans="1:227" ht="30.65" customHeight="1" x14ac:dyDescent="0.4">
      <c r="A7" s="32" t="s">
        <v>12</v>
      </c>
      <c r="B7" s="32"/>
      <c r="C7" s="32"/>
      <c r="D7" s="32"/>
      <c r="HO7"/>
      <c r="HP7"/>
      <c r="HQ7"/>
      <c r="HR7"/>
      <c r="HS7"/>
    </row>
    <row r="8" spans="1:227" x14ac:dyDescent="0.4">
      <c r="A8" s="10" t="s">
        <v>13</v>
      </c>
      <c r="B8" s="5" t="s">
        <v>14</v>
      </c>
      <c r="C8" s="6" t="s">
        <v>15</v>
      </c>
      <c r="D8" s="11">
        <v>6224.32</v>
      </c>
      <c r="HO8"/>
      <c r="HP8"/>
      <c r="HQ8"/>
      <c r="HR8"/>
      <c r="HS8"/>
    </row>
    <row r="9" spans="1:227" ht="29.15" x14ac:dyDescent="0.4">
      <c r="A9" s="10" t="s">
        <v>16</v>
      </c>
      <c r="B9" s="5" t="s">
        <v>17</v>
      </c>
      <c r="C9" s="6" t="s">
        <v>15</v>
      </c>
      <c r="D9" s="11">
        <v>0</v>
      </c>
      <c r="HO9"/>
      <c r="HP9"/>
      <c r="HQ9"/>
      <c r="HR9"/>
      <c r="HS9"/>
    </row>
    <row r="10" spans="1:227" x14ac:dyDescent="0.4">
      <c r="A10" s="10" t="s">
        <v>18</v>
      </c>
      <c r="B10" s="5" t="s">
        <v>19</v>
      </c>
      <c r="C10" s="6" t="s">
        <v>15</v>
      </c>
      <c r="D10" s="11">
        <v>638788.30000000005</v>
      </c>
      <c r="HO10"/>
      <c r="HP10"/>
      <c r="HQ10"/>
      <c r="HR10"/>
      <c r="HS10"/>
    </row>
    <row r="11" spans="1:227" ht="29.15" x14ac:dyDescent="0.4">
      <c r="A11" s="10" t="s">
        <v>20</v>
      </c>
      <c r="B11" s="5" t="s">
        <v>21</v>
      </c>
      <c r="C11" s="6" t="s">
        <v>15</v>
      </c>
      <c r="D11" s="11">
        <f>D12+D13+D14</f>
        <v>1818679.05</v>
      </c>
      <c r="HO11"/>
      <c r="HP11"/>
      <c r="HQ11"/>
      <c r="HR11"/>
      <c r="HS11"/>
    </row>
    <row r="12" spans="1:227" x14ac:dyDescent="0.4">
      <c r="A12" s="10" t="s">
        <v>22</v>
      </c>
      <c r="B12" s="5" t="s">
        <v>23</v>
      </c>
      <c r="C12" s="6" t="s">
        <v>15</v>
      </c>
      <c r="D12" s="11">
        <v>1362804.0100000002</v>
      </c>
      <c r="HO12"/>
      <c r="HP12"/>
      <c r="HQ12"/>
      <c r="HR12"/>
      <c r="HS12"/>
    </row>
    <row r="13" spans="1:227" x14ac:dyDescent="0.4">
      <c r="A13" s="10" t="s">
        <v>24</v>
      </c>
      <c r="B13" s="5" t="s">
        <v>25</v>
      </c>
      <c r="C13" s="6" t="s">
        <v>15</v>
      </c>
      <c r="D13" s="11">
        <v>130250.00999999989</v>
      </c>
      <c r="HO13"/>
      <c r="HP13"/>
      <c r="HQ13"/>
      <c r="HR13"/>
      <c r="HS13"/>
    </row>
    <row r="14" spans="1:227" x14ac:dyDescent="0.4">
      <c r="A14" s="8" t="s">
        <v>26</v>
      </c>
      <c r="B14" s="5" t="s">
        <v>27</v>
      </c>
      <c r="C14" s="6" t="s">
        <v>15</v>
      </c>
      <c r="D14" s="11">
        <v>325625.03000000003</v>
      </c>
      <c r="HO14"/>
      <c r="HP14"/>
      <c r="HQ14"/>
      <c r="HR14"/>
      <c r="HS14"/>
    </row>
    <row r="15" spans="1:227" x14ac:dyDescent="0.4">
      <c r="A15" s="8" t="s">
        <v>28</v>
      </c>
      <c r="B15" s="5" t="s">
        <v>29</v>
      </c>
      <c r="C15" s="6" t="s">
        <v>15</v>
      </c>
      <c r="D15" s="12">
        <f>SUM(D16:D20)</f>
        <v>1527454.8599999996</v>
      </c>
      <c r="HO15"/>
      <c r="HP15"/>
      <c r="HQ15"/>
      <c r="HR15"/>
      <c r="HS15"/>
    </row>
    <row r="16" spans="1:227" x14ac:dyDescent="0.4">
      <c r="A16" s="8" t="s">
        <v>30</v>
      </c>
      <c r="B16" s="5" t="s">
        <v>31</v>
      </c>
      <c r="C16" s="13" t="s">
        <v>15</v>
      </c>
      <c r="D16" s="14">
        <v>1527454.8599999996</v>
      </c>
      <c r="HO16"/>
      <c r="HP16"/>
      <c r="HQ16"/>
      <c r="HR16"/>
      <c r="HS16"/>
    </row>
    <row r="17" spans="1:227" x14ac:dyDescent="0.4">
      <c r="A17" s="8" t="s">
        <v>32</v>
      </c>
      <c r="B17" s="5" t="s">
        <v>33</v>
      </c>
      <c r="C17" s="6" t="s">
        <v>15</v>
      </c>
      <c r="D17" s="11">
        <v>0</v>
      </c>
      <c r="HO17"/>
      <c r="HP17"/>
      <c r="HQ17"/>
      <c r="HR17"/>
      <c r="HS17"/>
    </row>
    <row r="18" spans="1:227" x14ac:dyDescent="0.4">
      <c r="A18" s="8" t="s">
        <v>34</v>
      </c>
      <c r="B18" s="5" t="s">
        <v>35</v>
      </c>
      <c r="C18" s="6" t="s">
        <v>15</v>
      </c>
      <c r="D18" s="11">
        <v>0</v>
      </c>
      <c r="HO18"/>
      <c r="HP18"/>
      <c r="HQ18"/>
      <c r="HR18"/>
      <c r="HS18"/>
    </row>
    <row r="19" spans="1:227" x14ac:dyDescent="0.4">
      <c r="A19" s="10" t="s">
        <v>36</v>
      </c>
      <c r="B19" s="5" t="s">
        <v>37</v>
      </c>
      <c r="C19" s="6" t="s">
        <v>15</v>
      </c>
      <c r="D19" s="11">
        <v>0</v>
      </c>
      <c r="HO19"/>
      <c r="HP19"/>
      <c r="HQ19"/>
      <c r="HR19"/>
      <c r="HS19"/>
    </row>
    <row r="20" spans="1:227" x14ac:dyDescent="0.4">
      <c r="A20" s="10" t="s">
        <v>38</v>
      </c>
      <c r="B20" s="5" t="s">
        <v>39</v>
      </c>
      <c r="C20" s="6" t="s">
        <v>15</v>
      </c>
      <c r="D20" s="11">
        <v>0</v>
      </c>
      <c r="HO20"/>
      <c r="HP20"/>
      <c r="HQ20"/>
      <c r="HR20"/>
      <c r="HS20"/>
    </row>
    <row r="21" spans="1:227" x14ac:dyDescent="0.4">
      <c r="A21" s="10" t="s">
        <v>40</v>
      </c>
      <c r="B21" s="5" t="s">
        <v>41</v>
      </c>
      <c r="C21" s="6" t="s">
        <v>15</v>
      </c>
      <c r="D21" s="11">
        <f>D24-D22</f>
        <v>844819.26</v>
      </c>
      <c r="HO21"/>
      <c r="HP21"/>
      <c r="HQ21"/>
      <c r="HR21"/>
      <c r="HS21"/>
    </row>
    <row r="22" spans="1:227" x14ac:dyDescent="0.4">
      <c r="A22" s="8" t="s">
        <v>42</v>
      </c>
      <c r="B22" s="5" t="s">
        <v>43</v>
      </c>
      <c r="C22" s="6" t="s">
        <v>15</v>
      </c>
      <c r="D22" s="11">
        <v>-2593.66</v>
      </c>
      <c r="HO22"/>
      <c r="HP22"/>
      <c r="HQ22"/>
      <c r="HR22"/>
      <c r="HS22"/>
    </row>
    <row r="23" spans="1:227" ht="29.15" x14ac:dyDescent="0.4">
      <c r="A23" s="8" t="s">
        <v>44</v>
      </c>
      <c r="B23" s="5" t="s">
        <v>45</v>
      </c>
      <c r="C23" s="6" t="s">
        <v>15</v>
      </c>
      <c r="D23" s="11">
        <v>0</v>
      </c>
      <c r="HO23"/>
      <c r="HP23"/>
      <c r="HQ23"/>
      <c r="HR23"/>
      <c r="HS23"/>
    </row>
    <row r="24" spans="1:227" x14ac:dyDescent="0.4">
      <c r="A24" s="8" t="s">
        <v>46</v>
      </c>
      <c r="B24" s="5" t="s">
        <v>47</v>
      </c>
      <c r="C24" s="6" t="s">
        <v>15</v>
      </c>
      <c r="D24" s="11">
        <v>842225.6</v>
      </c>
      <c r="HO24"/>
      <c r="HP24"/>
      <c r="HQ24"/>
      <c r="HR24"/>
      <c r="HS24"/>
    </row>
    <row r="25" spans="1:227" ht="36" customHeight="1" x14ac:dyDescent="0.4">
      <c r="A25" s="32" t="s">
        <v>48</v>
      </c>
      <c r="B25" s="32"/>
      <c r="C25" s="32"/>
      <c r="D25" s="32"/>
      <c r="HO25"/>
      <c r="HP25"/>
      <c r="HQ25"/>
      <c r="HR25"/>
      <c r="HS25"/>
    </row>
    <row r="26" spans="1:227" x14ac:dyDescent="0.4">
      <c r="A26" s="23" t="s">
        <v>49</v>
      </c>
      <c r="B26" s="5" t="s">
        <v>50</v>
      </c>
      <c r="C26" s="22"/>
      <c r="D26" s="6" t="s">
        <v>199</v>
      </c>
      <c r="HO26"/>
      <c r="HP26"/>
      <c r="HQ26"/>
      <c r="HR26"/>
      <c r="HS26"/>
    </row>
    <row r="27" spans="1:227" x14ac:dyDescent="0.4">
      <c r="A27" s="23" t="s">
        <v>51</v>
      </c>
      <c r="B27" s="5" t="s">
        <v>143</v>
      </c>
      <c r="C27" s="23" t="s">
        <v>15</v>
      </c>
      <c r="D27" s="24">
        <v>120000</v>
      </c>
      <c r="HO27"/>
      <c r="HP27"/>
      <c r="HQ27"/>
      <c r="HR27"/>
      <c r="HS27"/>
    </row>
    <row r="28" spans="1:227" x14ac:dyDescent="0.4">
      <c r="A28" s="23" t="s">
        <v>53</v>
      </c>
      <c r="B28" s="5" t="s">
        <v>52</v>
      </c>
      <c r="C28" s="22"/>
      <c r="D28" s="6" t="s">
        <v>200</v>
      </c>
      <c r="I28" s="29"/>
      <c r="HO28"/>
      <c r="HP28"/>
      <c r="HQ28"/>
      <c r="HR28"/>
      <c r="HS28"/>
    </row>
    <row r="29" spans="1:227" ht="29.15" x14ac:dyDescent="0.4">
      <c r="A29" s="23" t="s">
        <v>54</v>
      </c>
      <c r="B29" s="5" t="s">
        <v>50</v>
      </c>
      <c r="C29" s="22"/>
      <c r="D29" s="6" t="s">
        <v>152</v>
      </c>
      <c r="I29" s="29"/>
      <c r="HO29"/>
      <c r="HP29"/>
      <c r="HQ29"/>
      <c r="HR29"/>
      <c r="HS29"/>
    </row>
    <row r="30" spans="1:227" x14ac:dyDescent="0.4">
      <c r="A30" s="23" t="s">
        <v>55</v>
      </c>
      <c r="B30" s="5" t="s">
        <v>143</v>
      </c>
      <c r="C30" s="23" t="s">
        <v>15</v>
      </c>
      <c r="D30" s="24">
        <f>8000*12</f>
        <v>96000</v>
      </c>
      <c r="HO30"/>
      <c r="HP30"/>
      <c r="HQ30"/>
      <c r="HR30"/>
      <c r="HS30"/>
    </row>
    <row r="31" spans="1:227" x14ac:dyDescent="0.4">
      <c r="A31" s="23" t="s">
        <v>56</v>
      </c>
      <c r="B31" s="5" t="s">
        <v>52</v>
      </c>
      <c r="C31" s="22"/>
      <c r="D31" s="6" t="s">
        <v>151</v>
      </c>
      <c r="HO31"/>
      <c r="HP31"/>
      <c r="HQ31"/>
      <c r="HR31"/>
      <c r="HS31"/>
    </row>
    <row r="32" spans="1:227" x14ac:dyDescent="0.4">
      <c r="A32" s="23" t="s">
        <v>57</v>
      </c>
      <c r="B32" s="5" t="s">
        <v>50</v>
      </c>
      <c r="C32" s="22"/>
      <c r="D32" s="6" t="s">
        <v>153</v>
      </c>
      <c r="HO32"/>
      <c r="HP32"/>
      <c r="HQ32"/>
      <c r="HR32"/>
      <c r="HS32"/>
    </row>
    <row r="33" spans="1:227" x14ac:dyDescent="0.4">
      <c r="A33" s="23" t="s">
        <v>58</v>
      </c>
      <c r="B33" s="5" t="s">
        <v>143</v>
      </c>
      <c r="C33" s="23" t="s">
        <v>15</v>
      </c>
      <c r="D33" s="24">
        <v>24096.15</v>
      </c>
      <c r="HO33"/>
      <c r="HP33"/>
      <c r="HQ33"/>
      <c r="HR33"/>
      <c r="HS33"/>
    </row>
    <row r="34" spans="1:227" x14ac:dyDescent="0.4">
      <c r="A34" s="23" t="s">
        <v>59</v>
      </c>
      <c r="B34" s="5" t="s">
        <v>52</v>
      </c>
      <c r="C34" s="22"/>
      <c r="D34" s="6" t="s">
        <v>154</v>
      </c>
      <c r="HO34"/>
      <c r="HP34"/>
      <c r="HQ34"/>
      <c r="HR34"/>
      <c r="HS34"/>
    </row>
    <row r="35" spans="1:227" x14ac:dyDescent="0.4">
      <c r="A35" s="23" t="s">
        <v>60</v>
      </c>
      <c r="B35" s="5" t="s">
        <v>50</v>
      </c>
      <c r="C35" s="22"/>
      <c r="D35" s="6" t="s">
        <v>156</v>
      </c>
      <c r="HO35"/>
      <c r="HP35"/>
      <c r="HQ35"/>
      <c r="HR35"/>
      <c r="HS35"/>
    </row>
    <row r="36" spans="1:227" x14ac:dyDescent="0.4">
      <c r="A36" s="23" t="s">
        <v>61</v>
      </c>
      <c r="B36" s="5" t="s">
        <v>143</v>
      </c>
      <c r="C36" s="23" t="s">
        <v>15</v>
      </c>
      <c r="D36" s="24">
        <f>220000</f>
        <v>220000</v>
      </c>
      <c r="HO36"/>
      <c r="HP36"/>
      <c r="HQ36"/>
      <c r="HR36"/>
      <c r="HS36"/>
    </row>
    <row r="37" spans="1:227" x14ac:dyDescent="0.4">
      <c r="A37" s="23" t="s">
        <v>62</v>
      </c>
      <c r="B37" s="5" t="s">
        <v>52</v>
      </c>
      <c r="C37" s="22"/>
      <c r="D37" s="6" t="s">
        <v>155</v>
      </c>
      <c r="HO37"/>
      <c r="HP37"/>
      <c r="HQ37"/>
      <c r="HR37"/>
      <c r="HS37"/>
    </row>
    <row r="38" spans="1:227" ht="29.15" x14ac:dyDescent="0.4">
      <c r="A38" s="23" t="s">
        <v>63</v>
      </c>
      <c r="B38" s="5" t="s">
        <v>50</v>
      </c>
      <c r="C38" s="22"/>
      <c r="D38" s="6" t="s">
        <v>157</v>
      </c>
      <c r="HO38"/>
      <c r="HP38"/>
      <c r="HQ38"/>
      <c r="HR38"/>
      <c r="HS38"/>
    </row>
    <row r="39" spans="1:227" x14ac:dyDescent="0.4">
      <c r="A39" s="23" t="s">
        <v>64</v>
      </c>
      <c r="B39" s="5" t="s">
        <v>143</v>
      </c>
      <c r="C39" s="23" t="s">
        <v>15</v>
      </c>
      <c r="D39" s="24">
        <f>9120*12</f>
        <v>109440</v>
      </c>
      <c r="HO39"/>
      <c r="HP39"/>
      <c r="HQ39"/>
      <c r="HR39"/>
      <c r="HS39"/>
    </row>
    <row r="40" spans="1:227" x14ac:dyDescent="0.4">
      <c r="A40" s="23" t="s">
        <v>65</v>
      </c>
      <c r="B40" s="5" t="s">
        <v>52</v>
      </c>
      <c r="C40" s="22"/>
      <c r="D40" s="6" t="s">
        <v>198</v>
      </c>
      <c r="HO40"/>
      <c r="HP40"/>
      <c r="HQ40"/>
      <c r="HR40"/>
      <c r="HS40"/>
    </row>
    <row r="41" spans="1:227" x14ac:dyDescent="0.4">
      <c r="A41" s="23" t="s">
        <v>66</v>
      </c>
      <c r="B41" s="5" t="s">
        <v>50</v>
      </c>
      <c r="C41" s="22"/>
      <c r="D41" s="6" t="s">
        <v>208</v>
      </c>
      <c r="HO41"/>
      <c r="HP41"/>
      <c r="HQ41"/>
      <c r="HR41"/>
      <c r="HS41"/>
    </row>
    <row r="42" spans="1:227" x14ac:dyDescent="0.4">
      <c r="A42" s="23" t="s">
        <v>67</v>
      </c>
      <c r="B42" s="5" t="s">
        <v>143</v>
      </c>
      <c r="C42" s="23" t="s">
        <v>15</v>
      </c>
      <c r="D42" s="24">
        <v>8000</v>
      </c>
      <c r="HO42"/>
      <c r="HP42"/>
      <c r="HQ42"/>
      <c r="HR42"/>
      <c r="HS42"/>
    </row>
    <row r="43" spans="1:227" x14ac:dyDescent="0.4">
      <c r="A43" s="23" t="s">
        <v>68</v>
      </c>
      <c r="B43" s="5" t="s">
        <v>52</v>
      </c>
      <c r="C43" s="23"/>
      <c r="D43" s="28" t="s">
        <v>163</v>
      </c>
      <c r="HO43"/>
      <c r="HP43"/>
      <c r="HQ43"/>
      <c r="HR43"/>
      <c r="HS43"/>
    </row>
    <row r="44" spans="1:227" x14ac:dyDescent="0.4">
      <c r="A44" s="23" t="s">
        <v>69</v>
      </c>
      <c r="B44" s="5" t="s">
        <v>50</v>
      </c>
      <c r="C44" s="25"/>
      <c r="D44" s="27" t="s">
        <v>207</v>
      </c>
      <c r="HO44"/>
      <c r="HP44"/>
      <c r="HQ44"/>
      <c r="HR44"/>
      <c r="HS44"/>
    </row>
    <row r="45" spans="1:227" x14ac:dyDescent="0.4">
      <c r="A45" s="23" t="s">
        <v>70</v>
      </c>
      <c r="B45" s="5" t="s">
        <v>143</v>
      </c>
      <c r="C45" s="25" t="s">
        <v>15</v>
      </c>
      <c r="D45" s="24">
        <v>40177.5</v>
      </c>
      <c r="HO45"/>
      <c r="HP45"/>
      <c r="HQ45"/>
      <c r="HR45"/>
      <c r="HS45"/>
    </row>
    <row r="46" spans="1:227" x14ac:dyDescent="0.4">
      <c r="A46" s="23" t="s">
        <v>71</v>
      </c>
      <c r="B46" s="5" t="s">
        <v>52</v>
      </c>
      <c r="C46" s="23"/>
      <c r="D46" s="26" t="s">
        <v>206</v>
      </c>
      <c r="HO46"/>
      <c r="HP46"/>
      <c r="HQ46"/>
      <c r="HR46"/>
      <c r="HS46"/>
    </row>
    <row r="47" spans="1:227" ht="29.15" x14ac:dyDescent="0.4">
      <c r="A47" s="23" t="s">
        <v>165</v>
      </c>
      <c r="B47" s="5" t="s">
        <v>50</v>
      </c>
      <c r="C47" s="25"/>
      <c r="D47" s="6" t="s">
        <v>159</v>
      </c>
      <c r="HO47"/>
      <c r="HP47"/>
      <c r="HQ47"/>
      <c r="HR47"/>
      <c r="HS47"/>
    </row>
    <row r="48" spans="1:227" x14ac:dyDescent="0.4">
      <c r="A48" s="23">
        <v>43</v>
      </c>
      <c r="B48" s="5" t="s">
        <v>143</v>
      </c>
      <c r="C48" s="25" t="s">
        <v>15</v>
      </c>
      <c r="D48" s="24">
        <v>15000</v>
      </c>
      <c r="HO48"/>
      <c r="HP48"/>
      <c r="HQ48"/>
      <c r="HR48"/>
      <c r="HS48"/>
    </row>
    <row r="49" spans="1:227" x14ac:dyDescent="0.4">
      <c r="A49" s="23" t="s">
        <v>166</v>
      </c>
      <c r="B49" s="5" t="s">
        <v>52</v>
      </c>
      <c r="C49" s="25"/>
      <c r="D49" s="27" t="s">
        <v>158</v>
      </c>
      <c r="HO49"/>
      <c r="HP49"/>
      <c r="HQ49"/>
      <c r="HR49"/>
      <c r="HS49"/>
    </row>
    <row r="50" spans="1:227" x14ac:dyDescent="0.4">
      <c r="A50" s="23" t="s">
        <v>167</v>
      </c>
      <c r="B50" s="5" t="s">
        <v>50</v>
      </c>
      <c r="C50" s="25"/>
      <c r="D50" s="27" t="s">
        <v>160</v>
      </c>
      <c r="HO50"/>
      <c r="HP50"/>
      <c r="HQ50"/>
      <c r="HR50"/>
      <c r="HS50"/>
    </row>
    <row r="51" spans="1:227" x14ac:dyDescent="0.4">
      <c r="A51" s="23" t="s">
        <v>168</v>
      </c>
      <c r="B51" s="5" t="s">
        <v>143</v>
      </c>
      <c r="C51" s="23" t="s">
        <v>15</v>
      </c>
      <c r="D51" s="24">
        <f>25500*12+25500*0.38*12</f>
        <v>422280</v>
      </c>
      <c r="HO51"/>
      <c r="HP51"/>
      <c r="HQ51"/>
      <c r="HR51"/>
      <c r="HS51"/>
    </row>
    <row r="52" spans="1:227" x14ac:dyDescent="0.4">
      <c r="A52" s="23" t="s">
        <v>169</v>
      </c>
      <c r="B52" s="5" t="s">
        <v>52</v>
      </c>
      <c r="C52" s="25"/>
      <c r="D52" s="27" t="s">
        <v>155</v>
      </c>
      <c r="HO52"/>
      <c r="HP52"/>
      <c r="HQ52"/>
      <c r="HR52"/>
      <c r="HS52"/>
    </row>
    <row r="53" spans="1:227" ht="29.15" x14ac:dyDescent="0.4">
      <c r="A53" s="23" t="s">
        <v>170</v>
      </c>
      <c r="B53" s="5" t="s">
        <v>50</v>
      </c>
      <c r="C53" s="23"/>
      <c r="D53" s="6" t="s">
        <v>210</v>
      </c>
      <c r="HO53"/>
      <c r="HP53"/>
      <c r="HQ53"/>
      <c r="HR53"/>
      <c r="HS53"/>
    </row>
    <row r="54" spans="1:227" x14ac:dyDescent="0.4">
      <c r="A54" s="23" t="s">
        <v>171</v>
      </c>
      <c r="B54" s="5" t="s">
        <v>143</v>
      </c>
      <c r="C54" s="23" t="s">
        <v>15</v>
      </c>
      <c r="D54" s="24">
        <v>28798</v>
      </c>
      <c r="HO54"/>
      <c r="HP54"/>
      <c r="HQ54"/>
      <c r="HR54"/>
      <c r="HS54"/>
    </row>
    <row r="55" spans="1:227" x14ac:dyDescent="0.4">
      <c r="A55" s="23" t="s">
        <v>172</v>
      </c>
      <c r="B55" s="5" t="s">
        <v>52</v>
      </c>
      <c r="C55" s="23"/>
      <c r="D55" s="6" t="s">
        <v>209</v>
      </c>
      <c r="HO55"/>
      <c r="HP55"/>
      <c r="HQ55"/>
      <c r="HR55"/>
      <c r="HS55"/>
    </row>
    <row r="56" spans="1:227" x14ac:dyDescent="0.4">
      <c r="A56" s="23" t="s">
        <v>173</v>
      </c>
      <c r="B56" s="5" t="s">
        <v>50</v>
      </c>
      <c r="C56" s="22"/>
      <c r="D56" s="6" t="s">
        <v>204</v>
      </c>
      <c r="HO56"/>
      <c r="HP56"/>
      <c r="HQ56"/>
      <c r="HR56"/>
      <c r="HS56"/>
    </row>
    <row r="57" spans="1:227" x14ac:dyDescent="0.4">
      <c r="A57" s="23" t="s">
        <v>174</v>
      </c>
      <c r="B57" s="5" t="s">
        <v>143</v>
      </c>
      <c r="C57" s="23" t="s">
        <v>15</v>
      </c>
      <c r="D57" s="24">
        <v>2886.86</v>
      </c>
      <c r="HO57"/>
      <c r="HP57"/>
      <c r="HQ57"/>
      <c r="HR57"/>
      <c r="HS57"/>
    </row>
    <row r="58" spans="1:227" x14ac:dyDescent="0.4">
      <c r="A58" s="23">
        <v>53</v>
      </c>
      <c r="B58" s="5" t="s">
        <v>52</v>
      </c>
      <c r="C58" s="22"/>
      <c r="D58" s="6" t="s">
        <v>205</v>
      </c>
      <c r="HO58"/>
      <c r="HP58"/>
      <c r="HQ58"/>
      <c r="HR58"/>
      <c r="HS58"/>
    </row>
    <row r="59" spans="1:227" x14ac:dyDescent="0.4">
      <c r="A59" s="23" t="s">
        <v>175</v>
      </c>
      <c r="B59" s="5" t="s">
        <v>50</v>
      </c>
      <c r="C59" s="22"/>
      <c r="D59" s="6" t="s">
        <v>161</v>
      </c>
      <c r="HO59"/>
      <c r="HP59"/>
      <c r="HQ59"/>
      <c r="HR59"/>
      <c r="HS59"/>
    </row>
    <row r="60" spans="1:227" x14ac:dyDescent="0.4">
      <c r="A60" s="23" t="s">
        <v>176</v>
      </c>
      <c r="B60" s="5" t="s">
        <v>143</v>
      </c>
      <c r="C60" s="23" t="s">
        <v>15</v>
      </c>
      <c r="D60" s="24">
        <v>24000</v>
      </c>
      <c r="HO60"/>
      <c r="HP60"/>
      <c r="HQ60"/>
      <c r="HR60"/>
      <c r="HS60"/>
    </row>
    <row r="61" spans="1:227" x14ac:dyDescent="0.4">
      <c r="A61" s="23" t="s">
        <v>177</v>
      </c>
      <c r="B61" s="5" t="s">
        <v>52</v>
      </c>
      <c r="C61" s="22"/>
      <c r="D61" s="6" t="s">
        <v>162</v>
      </c>
      <c r="HO61"/>
      <c r="HP61"/>
      <c r="HQ61"/>
      <c r="HR61"/>
      <c r="HS61"/>
    </row>
    <row r="62" spans="1:227" x14ac:dyDescent="0.4">
      <c r="A62" s="23" t="s">
        <v>73</v>
      </c>
      <c r="B62" s="5" t="s">
        <v>50</v>
      </c>
      <c r="C62" s="22"/>
      <c r="D62" s="6" t="s">
        <v>201</v>
      </c>
      <c r="HO62"/>
      <c r="HP62"/>
      <c r="HQ62"/>
      <c r="HR62"/>
      <c r="HS62"/>
    </row>
    <row r="63" spans="1:227" x14ac:dyDescent="0.4">
      <c r="A63" s="23" t="s">
        <v>76</v>
      </c>
      <c r="B63" s="5" t="s">
        <v>143</v>
      </c>
      <c r="C63" s="23" t="s">
        <v>15</v>
      </c>
      <c r="D63" s="24">
        <v>10000</v>
      </c>
      <c r="HO63"/>
      <c r="HP63"/>
      <c r="HQ63"/>
      <c r="HR63"/>
      <c r="HS63"/>
    </row>
    <row r="64" spans="1:227" x14ac:dyDescent="0.4">
      <c r="A64" s="23" t="s">
        <v>78</v>
      </c>
      <c r="B64" s="5" t="s">
        <v>52</v>
      </c>
      <c r="C64" s="22"/>
      <c r="D64" s="6" t="s">
        <v>202</v>
      </c>
      <c r="HO64"/>
      <c r="HP64"/>
      <c r="HQ64"/>
      <c r="HR64"/>
      <c r="HS64"/>
    </row>
    <row r="65" spans="1:227" ht="29.15" x14ac:dyDescent="0.4">
      <c r="A65" s="23" t="s">
        <v>80</v>
      </c>
      <c r="B65" s="5" t="s">
        <v>50</v>
      </c>
      <c r="C65" s="22"/>
      <c r="D65" s="6" t="s">
        <v>203</v>
      </c>
      <c r="HO65"/>
      <c r="HP65"/>
      <c r="HQ65"/>
      <c r="HR65"/>
      <c r="HS65"/>
    </row>
    <row r="66" spans="1:227" x14ac:dyDescent="0.4">
      <c r="A66" s="23" t="s">
        <v>83</v>
      </c>
      <c r="B66" s="5" t="s">
        <v>143</v>
      </c>
      <c r="C66" s="23" t="s">
        <v>15</v>
      </c>
      <c r="D66" s="24">
        <v>45131.520000000004</v>
      </c>
      <c r="HO66"/>
      <c r="HP66"/>
      <c r="HQ66"/>
      <c r="HR66"/>
      <c r="HS66"/>
    </row>
    <row r="67" spans="1:227" x14ac:dyDescent="0.4">
      <c r="A67" s="23" t="s">
        <v>85</v>
      </c>
      <c r="B67" s="5" t="s">
        <v>52</v>
      </c>
      <c r="C67" s="22"/>
      <c r="D67" s="6" t="s">
        <v>155</v>
      </c>
      <c r="HO67"/>
      <c r="HP67"/>
      <c r="HQ67"/>
      <c r="HR67"/>
      <c r="HS67"/>
    </row>
    <row r="68" spans="1:227" x14ac:dyDescent="0.4">
      <c r="A68" s="23" t="s">
        <v>86</v>
      </c>
      <c r="B68" s="5" t="s">
        <v>50</v>
      </c>
      <c r="C68" s="22"/>
      <c r="D68" s="6" t="s">
        <v>164</v>
      </c>
      <c r="HO68"/>
      <c r="HP68"/>
      <c r="HQ68"/>
      <c r="HR68"/>
      <c r="HS68"/>
    </row>
    <row r="69" spans="1:227" x14ac:dyDescent="0.4">
      <c r="A69" s="23" t="s">
        <v>178</v>
      </c>
      <c r="B69" s="5" t="s">
        <v>143</v>
      </c>
      <c r="C69" s="23" t="s">
        <v>15</v>
      </c>
      <c r="D69" s="24">
        <v>322368</v>
      </c>
      <c r="HO69"/>
      <c r="HP69"/>
      <c r="HQ69"/>
      <c r="HR69"/>
      <c r="HS69"/>
    </row>
    <row r="70" spans="1:227" x14ac:dyDescent="0.4">
      <c r="A70" s="23" t="s">
        <v>87</v>
      </c>
      <c r="B70" s="5" t="s">
        <v>52</v>
      </c>
      <c r="C70" s="22"/>
      <c r="D70" s="6" t="s">
        <v>196</v>
      </c>
      <c r="HO70"/>
      <c r="HP70"/>
      <c r="HQ70"/>
      <c r="HR70"/>
      <c r="HS70"/>
    </row>
    <row r="71" spans="1:227" x14ac:dyDescent="0.4">
      <c r="A71" s="32" t="s">
        <v>72</v>
      </c>
      <c r="B71" s="32"/>
      <c r="C71" s="32"/>
      <c r="D71" s="32"/>
      <c r="HO71"/>
      <c r="HP71"/>
      <c r="HQ71"/>
      <c r="HR71"/>
      <c r="HS71"/>
    </row>
    <row r="72" spans="1:227" x14ac:dyDescent="0.4">
      <c r="A72" s="8" t="s">
        <v>88</v>
      </c>
      <c r="B72" s="5" t="s">
        <v>74</v>
      </c>
      <c r="C72" s="6" t="s">
        <v>75</v>
      </c>
      <c r="D72" s="15">
        <v>18</v>
      </c>
      <c r="HO72"/>
      <c r="HP72"/>
      <c r="HQ72"/>
      <c r="HR72"/>
      <c r="HS72"/>
    </row>
    <row r="73" spans="1:227" x14ac:dyDescent="0.4">
      <c r="A73" s="8" t="s">
        <v>90</v>
      </c>
      <c r="B73" s="5" t="s">
        <v>77</v>
      </c>
      <c r="C73" s="6" t="s">
        <v>75</v>
      </c>
      <c r="D73" s="15">
        <v>18</v>
      </c>
      <c r="HO73"/>
      <c r="HP73"/>
      <c r="HQ73"/>
      <c r="HR73"/>
      <c r="HS73"/>
    </row>
    <row r="74" spans="1:227" x14ac:dyDescent="0.4">
      <c r="A74" s="8" t="s">
        <v>93</v>
      </c>
      <c r="B74" s="5" t="s">
        <v>79</v>
      </c>
      <c r="C74" s="6" t="s">
        <v>75</v>
      </c>
      <c r="D74" s="15">
        <f>D72-D73</f>
        <v>0</v>
      </c>
      <c r="HO74"/>
      <c r="HP74"/>
      <c r="HQ74"/>
      <c r="HR74"/>
      <c r="HS74"/>
    </row>
    <row r="75" spans="1:227" x14ac:dyDescent="0.4">
      <c r="A75" s="8" t="s">
        <v>96</v>
      </c>
      <c r="B75" s="5" t="s">
        <v>81</v>
      </c>
      <c r="C75" s="6" t="s">
        <v>15</v>
      </c>
      <c r="D75" s="11">
        <v>-54693.119999999995</v>
      </c>
      <c r="HO75"/>
      <c r="HP75"/>
      <c r="HQ75"/>
      <c r="HR75"/>
      <c r="HS75"/>
    </row>
    <row r="76" spans="1:227" x14ac:dyDescent="0.4">
      <c r="A76" s="32" t="s">
        <v>82</v>
      </c>
      <c r="B76" s="32"/>
      <c r="C76" s="32"/>
      <c r="D76" s="32"/>
      <c r="HO76"/>
      <c r="HP76"/>
      <c r="HQ76"/>
      <c r="HR76"/>
      <c r="HS76"/>
    </row>
    <row r="77" spans="1:227" ht="29.15" x14ac:dyDescent="0.4">
      <c r="A77" s="8" t="s">
        <v>99</v>
      </c>
      <c r="B77" s="5" t="s">
        <v>84</v>
      </c>
      <c r="C77" s="6" t="s">
        <v>15</v>
      </c>
      <c r="D77" s="11">
        <v>0</v>
      </c>
      <c r="HO77"/>
      <c r="HP77"/>
      <c r="HQ77"/>
      <c r="HR77"/>
      <c r="HS77"/>
    </row>
    <row r="78" spans="1:227" ht="29.15" x14ac:dyDescent="0.4">
      <c r="A78" s="8" t="s">
        <v>101</v>
      </c>
      <c r="B78" s="5" t="s">
        <v>17</v>
      </c>
      <c r="C78" s="6" t="s">
        <v>15</v>
      </c>
      <c r="D78" s="16">
        <v>0</v>
      </c>
      <c r="HO78"/>
      <c r="HP78"/>
      <c r="HQ78"/>
      <c r="HR78"/>
      <c r="HS78"/>
    </row>
    <row r="79" spans="1:227" x14ac:dyDescent="0.4">
      <c r="A79" s="8" t="s">
        <v>103</v>
      </c>
      <c r="B79" s="5" t="s">
        <v>19</v>
      </c>
      <c r="C79" s="6" t="s">
        <v>15</v>
      </c>
      <c r="D79" s="16">
        <v>373617.33999999997</v>
      </c>
      <c r="HO79"/>
      <c r="HP79"/>
      <c r="HQ79"/>
      <c r="HR79"/>
      <c r="HS79"/>
    </row>
    <row r="80" spans="1:227" x14ac:dyDescent="0.4">
      <c r="A80" s="8" t="s">
        <v>105</v>
      </c>
      <c r="B80" s="5" t="s">
        <v>43</v>
      </c>
      <c r="C80" s="6" t="s">
        <v>15</v>
      </c>
      <c r="D80" s="12">
        <v>0</v>
      </c>
      <c r="HO80"/>
      <c r="HP80"/>
      <c r="HQ80"/>
      <c r="HR80"/>
      <c r="HS80"/>
    </row>
    <row r="81" spans="1:227" ht="29.15" x14ac:dyDescent="0.4">
      <c r="A81" s="8" t="s">
        <v>107</v>
      </c>
      <c r="B81" s="5" t="s">
        <v>45</v>
      </c>
      <c r="C81" s="13" t="s">
        <v>15</v>
      </c>
      <c r="D81" s="30">
        <v>0</v>
      </c>
      <c r="HO81"/>
      <c r="HP81"/>
      <c r="HQ81"/>
      <c r="HR81"/>
      <c r="HS81"/>
    </row>
    <row r="82" spans="1:227" x14ac:dyDescent="0.4">
      <c r="A82" s="8" t="s">
        <v>109</v>
      </c>
      <c r="B82" s="5" t="s">
        <v>47</v>
      </c>
      <c r="C82" s="6" t="s">
        <v>15</v>
      </c>
      <c r="D82" s="31">
        <v>482920.97000000003</v>
      </c>
      <c r="HO82"/>
      <c r="HP82"/>
      <c r="HQ82"/>
      <c r="HR82"/>
      <c r="HS82"/>
    </row>
    <row r="83" spans="1:227" x14ac:dyDescent="0.4">
      <c r="A83" s="32" t="s">
        <v>89</v>
      </c>
      <c r="B83" s="32"/>
      <c r="C83" s="32"/>
      <c r="D83" s="32"/>
      <c r="HO83"/>
      <c r="HP83"/>
      <c r="HQ83"/>
      <c r="HR83"/>
      <c r="HS83"/>
    </row>
    <row r="84" spans="1:227" x14ac:dyDescent="0.4">
      <c r="A84" s="8" t="s">
        <v>111</v>
      </c>
      <c r="B84" s="5" t="s">
        <v>91</v>
      </c>
      <c r="C84" s="6" t="s">
        <v>7</v>
      </c>
      <c r="D84" s="17" t="s">
        <v>92</v>
      </c>
      <c r="HO84"/>
      <c r="HP84"/>
      <c r="HQ84"/>
      <c r="HR84"/>
      <c r="HS84"/>
    </row>
    <row r="85" spans="1:227" x14ac:dyDescent="0.4">
      <c r="A85" s="8" t="s">
        <v>113</v>
      </c>
      <c r="B85" s="5" t="s">
        <v>94</v>
      </c>
      <c r="C85" s="6" t="s">
        <v>7</v>
      </c>
      <c r="D85" s="9" t="s">
        <v>95</v>
      </c>
      <c r="HO85"/>
      <c r="HP85"/>
      <c r="HQ85"/>
      <c r="HR85"/>
      <c r="HS85"/>
    </row>
    <row r="86" spans="1:227" x14ac:dyDescent="0.4">
      <c r="A86" s="8" t="s">
        <v>115</v>
      </c>
      <c r="B86" s="5" t="s">
        <v>97</v>
      </c>
      <c r="C86" s="6" t="s">
        <v>98</v>
      </c>
      <c r="D86" s="11">
        <f>75252+180525.79</f>
        <v>255777.79</v>
      </c>
      <c r="HO86"/>
      <c r="HP86"/>
      <c r="HQ86"/>
      <c r="HR86"/>
      <c r="HS86"/>
    </row>
    <row r="87" spans="1:227" x14ac:dyDescent="0.4">
      <c r="A87" s="8" t="s">
        <v>117</v>
      </c>
      <c r="B87" s="5" t="s">
        <v>100</v>
      </c>
      <c r="C87" s="6" t="s">
        <v>15</v>
      </c>
      <c r="D87" s="11">
        <v>968950.66</v>
      </c>
      <c r="HO87"/>
      <c r="HP87"/>
      <c r="HQ87"/>
      <c r="HR87"/>
      <c r="HS87"/>
    </row>
    <row r="88" spans="1:227" x14ac:dyDescent="0.4">
      <c r="A88" s="8" t="s">
        <v>118</v>
      </c>
      <c r="B88" s="5" t="s">
        <v>102</v>
      </c>
      <c r="C88" s="6" t="s">
        <v>15</v>
      </c>
      <c r="D88" s="11">
        <v>817433.9800000001</v>
      </c>
      <c r="HO88"/>
      <c r="HP88"/>
      <c r="HQ88"/>
      <c r="HR88"/>
      <c r="HS88"/>
    </row>
    <row r="89" spans="1:227" x14ac:dyDescent="0.4">
      <c r="A89" s="4" t="s">
        <v>119</v>
      </c>
      <c r="B89" s="18" t="s">
        <v>104</v>
      </c>
      <c r="C89" s="6" t="s">
        <v>15</v>
      </c>
      <c r="D89" s="11">
        <f>D87-D88</f>
        <v>151516.67999999993</v>
      </c>
      <c r="HO89"/>
      <c r="HP89"/>
      <c r="HQ89"/>
      <c r="HR89"/>
      <c r="HS89"/>
    </row>
    <row r="90" spans="1:227" ht="29.15" x14ac:dyDescent="0.4">
      <c r="A90" s="8" t="s">
        <v>120</v>
      </c>
      <c r="B90" s="5" t="s">
        <v>106</v>
      </c>
      <c r="C90" s="6" t="s">
        <v>15</v>
      </c>
      <c r="D90" s="16">
        <v>1140320.5900000001</v>
      </c>
    </row>
    <row r="91" spans="1:227" ht="29.15" x14ac:dyDescent="0.4">
      <c r="A91" s="8" t="s">
        <v>121</v>
      </c>
      <c r="B91" s="5" t="s">
        <v>108</v>
      </c>
      <c r="C91" s="6" t="s">
        <v>15</v>
      </c>
      <c r="D91" s="11">
        <v>1433992.87</v>
      </c>
      <c r="G91" s="29"/>
    </row>
    <row r="92" spans="1:227" ht="29.15" x14ac:dyDescent="0.4">
      <c r="A92" s="8" t="s">
        <v>122</v>
      </c>
      <c r="B92" s="5" t="s">
        <v>110</v>
      </c>
      <c r="C92" s="6" t="s">
        <v>15</v>
      </c>
      <c r="D92" s="34">
        <f>D90-D91</f>
        <v>-293672.28000000003</v>
      </c>
    </row>
    <row r="93" spans="1:227" ht="29.15" x14ac:dyDescent="0.4">
      <c r="A93" s="8" t="s">
        <v>123</v>
      </c>
      <c r="B93" s="5" t="s">
        <v>112</v>
      </c>
      <c r="C93" s="6" t="s">
        <v>15</v>
      </c>
      <c r="D93" s="34">
        <f>D92*0.07</f>
        <v>-20557.059600000004</v>
      </c>
    </row>
    <row r="94" spans="1:227" x14ac:dyDescent="0.4">
      <c r="A94" s="8" t="s">
        <v>124</v>
      </c>
      <c r="B94" s="5" t="s">
        <v>91</v>
      </c>
      <c r="C94" s="6" t="s">
        <v>7</v>
      </c>
      <c r="D94" s="17" t="s">
        <v>114</v>
      </c>
    </row>
    <row r="95" spans="1:227" x14ac:dyDescent="0.4">
      <c r="A95" s="8" t="s">
        <v>125</v>
      </c>
      <c r="B95" s="5" t="s">
        <v>94</v>
      </c>
      <c r="C95" s="6" t="s">
        <v>7</v>
      </c>
      <c r="D95" s="9" t="s">
        <v>116</v>
      </c>
    </row>
    <row r="96" spans="1:227" x14ac:dyDescent="0.4">
      <c r="A96" s="8" t="s">
        <v>127</v>
      </c>
      <c r="B96" s="5" t="s">
        <v>97</v>
      </c>
      <c r="C96" s="6" t="s">
        <v>98</v>
      </c>
      <c r="D96" s="11">
        <v>0</v>
      </c>
    </row>
    <row r="97" spans="1:4" x14ac:dyDescent="0.4">
      <c r="A97" s="8" t="s">
        <v>128</v>
      </c>
      <c r="B97" s="5" t="s">
        <v>100</v>
      </c>
      <c r="C97" s="6" t="s">
        <v>15</v>
      </c>
      <c r="D97" s="11">
        <v>0</v>
      </c>
    </row>
    <row r="98" spans="1:4" x14ac:dyDescent="0.4">
      <c r="A98" s="8" t="s">
        <v>129</v>
      </c>
      <c r="B98" s="5" t="s">
        <v>102</v>
      </c>
      <c r="C98" s="6" t="s">
        <v>15</v>
      </c>
      <c r="D98" s="11">
        <v>0</v>
      </c>
    </row>
    <row r="99" spans="1:4" x14ac:dyDescent="0.4">
      <c r="A99" s="4" t="s">
        <v>130</v>
      </c>
      <c r="B99" s="18" t="s">
        <v>104</v>
      </c>
      <c r="C99" s="6" t="s">
        <v>15</v>
      </c>
      <c r="D99" s="11">
        <v>2352.14</v>
      </c>
    </row>
    <row r="100" spans="1:4" ht="29.15" x14ac:dyDescent="0.4">
      <c r="A100" s="8" t="s">
        <v>131</v>
      </c>
      <c r="B100" s="5" t="s">
        <v>106</v>
      </c>
      <c r="C100" s="6" t="s">
        <v>15</v>
      </c>
      <c r="D100" s="11">
        <v>46343.21</v>
      </c>
    </row>
    <row r="101" spans="1:4" ht="29.15" x14ac:dyDescent="0.4">
      <c r="A101" s="8" t="s">
        <v>132</v>
      </c>
      <c r="B101" s="5" t="s">
        <v>108</v>
      </c>
      <c r="C101" s="6" t="s">
        <v>15</v>
      </c>
      <c r="D101" s="11">
        <v>30000</v>
      </c>
    </row>
    <row r="102" spans="1:4" ht="29.15" x14ac:dyDescent="0.4">
      <c r="A102" s="8" t="s">
        <v>133</v>
      </c>
      <c r="B102" s="5" t="s">
        <v>110</v>
      </c>
      <c r="C102" s="6" t="s">
        <v>15</v>
      </c>
      <c r="D102" s="34">
        <f>D100-D101</f>
        <v>16343.21</v>
      </c>
    </row>
    <row r="103" spans="1:4" ht="29.15" x14ac:dyDescent="0.4">
      <c r="A103" s="8" t="s">
        <v>134</v>
      </c>
      <c r="B103" s="5" t="s">
        <v>112</v>
      </c>
      <c r="C103" s="6" t="s">
        <v>15</v>
      </c>
      <c r="D103" s="34">
        <f>D102*0.07</f>
        <v>1144.0246999999999</v>
      </c>
    </row>
    <row r="104" spans="1:4" x14ac:dyDescent="0.4">
      <c r="A104" s="8" t="s">
        <v>135</v>
      </c>
      <c r="B104" s="5" t="s">
        <v>91</v>
      </c>
      <c r="C104" s="6" t="s">
        <v>7</v>
      </c>
      <c r="D104" s="17" t="s">
        <v>126</v>
      </c>
    </row>
    <row r="105" spans="1:4" x14ac:dyDescent="0.4">
      <c r="A105" s="8" t="s">
        <v>144</v>
      </c>
      <c r="B105" s="5" t="s">
        <v>94</v>
      </c>
      <c r="C105" s="6" t="s">
        <v>7</v>
      </c>
      <c r="D105" s="9" t="s">
        <v>116</v>
      </c>
    </row>
    <row r="106" spans="1:4" x14ac:dyDescent="0.4">
      <c r="A106" s="8" t="s">
        <v>145</v>
      </c>
      <c r="B106" s="5" t="s">
        <v>97</v>
      </c>
      <c r="C106" s="6" t="s">
        <v>98</v>
      </c>
      <c r="D106" s="11">
        <f>D96</f>
        <v>0</v>
      </c>
    </row>
    <row r="107" spans="1:4" x14ac:dyDescent="0.4">
      <c r="A107" s="8" t="s">
        <v>146</v>
      </c>
      <c r="B107" s="5" t="s">
        <v>100</v>
      </c>
      <c r="C107" s="6" t="s">
        <v>15</v>
      </c>
      <c r="D107" s="11">
        <v>0</v>
      </c>
    </row>
    <row r="108" spans="1:4" x14ac:dyDescent="0.4">
      <c r="A108" s="8" t="s">
        <v>147</v>
      </c>
      <c r="B108" s="5" t="s">
        <v>102</v>
      </c>
      <c r="C108" s="6" t="s">
        <v>15</v>
      </c>
      <c r="D108" s="11">
        <v>0</v>
      </c>
    </row>
    <row r="109" spans="1:4" x14ac:dyDescent="0.4">
      <c r="A109" s="4" t="s">
        <v>148</v>
      </c>
      <c r="B109" s="18" t="s">
        <v>104</v>
      </c>
      <c r="C109" s="6" t="s">
        <v>15</v>
      </c>
      <c r="D109" s="11">
        <v>1213.82</v>
      </c>
    </row>
    <row r="110" spans="1:4" ht="29.15" x14ac:dyDescent="0.4">
      <c r="A110" s="8" t="s">
        <v>149</v>
      </c>
      <c r="B110" s="5" t="s">
        <v>106</v>
      </c>
      <c r="C110" s="6" t="s">
        <v>15</v>
      </c>
      <c r="D110" s="11">
        <v>37435.323302752295</v>
      </c>
    </row>
    <row r="111" spans="1:4" ht="29.15" x14ac:dyDescent="0.4">
      <c r="A111" s="8" t="s">
        <v>150</v>
      </c>
      <c r="B111" s="5" t="s">
        <v>108</v>
      </c>
      <c r="C111" s="6" t="s">
        <v>15</v>
      </c>
      <c r="D111" s="11">
        <v>10000</v>
      </c>
    </row>
    <row r="112" spans="1:4" ht="29.15" x14ac:dyDescent="0.4">
      <c r="A112" s="8" t="s">
        <v>179</v>
      </c>
      <c r="B112" s="5" t="s">
        <v>110</v>
      </c>
      <c r="C112" s="6" t="s">
        <v>15</v>
      </c>
      <c r="D112" s="34">
        <f>D110-D111</f>
        <v>27435.323302752295</v>
      </c>
    </row>
    <row r="113" spans="1:4" ht="29.15" x14ac:dyDescent="0.4">
      <c r="A113" s="8" t="s">
        <v>180</v>
      </c>
      <c r="B113" s="5" t="s">
        <v>112</v>
      </c>
      <c r="C113" s="6" t="s">
        <v>15</v>
      </c>
      <c r="D113" s="34">
        <f>D112*0.07</f>
        <v>1920.4726311926609</v>
      </c>
    </row>
    <row r="114" spans="1:4" x14ac:dyDescent="0.4">
      <c r="A114" s="8" t="s">
        <v>181</v>
      </c>
      <c r="B114" s="5" t="s">
        <v>91</v>
      </c>
      <c r="C114" s="6" t="s">
        <v>7</v>
      </c>
      <c r="D114" s="17" t="s">
        <v>197</v>
      </c>
    </row>
    <row r="115" spans="1:4" x14ac:dyDescent="0.4">
      <c r="A115" s="8" t="s">
        <v>182</v>
      </c>
      <c r="B115" s="5" t="s">
        <v>94</v>
      </c>
      <c r="C115" s="6" t="s">
        <v>7</v>
      </c>
      <c r="D115" s="9" t="s">
        <v>195</v>
      </c>
    </row>
    <row r="116" spans="1:4" x14ac:dyDescent="0.4">
      <c r="A116" s="8" t="s">
        <v>183</v>
      </c>
      <c r="B116" s="5" t="s">
        <v>97</v>
      </c>
      <c r="C116" s="6" t="s">
        <v>98</v>
      </c>
      <c r="D116" s="11">
        <v>528.82352000000003</v>
      </c>
    </row>
    <row r="117" spans="1:4" x14ac:dyDescent="0.4">
      <c r="A117" s="8" t="s">
        <v>184</v>
      </c>
      <c r="B117" s="5" t="s">
        <v>100</v>
      </c>
      <c r="C117" s="6" t="s">
        <v>15</v>
      </c>
      <c r="D117" s="11">
        <v>1582769.13</v>
      </c>
    </row>
    <row r="118" spans="1:4" x14ac:dyDescent="0.4">
      <c r="A118" s="8" t="s">
        <v>185</v>
      </c>
      <c r="B118" s="5" t="s">
        <v>102</v>
      </c>
      <c r="C118" s="6" t="s">
        <v>15</v>
      </c>
      <c r="D118" s="11">
        <v>1504902.98</v>
      </c>
    </row>
    <row r="119" spans="1:4" x14ac:dyDescent="0.4">
      <c r="A119" s="4" t="s">
        <v>186</v>
      </c>
      <c r="B119" s="18" t="s">
        <v>104</v>
      </c>
      <c r="C119" s="6" t="s">
        <v>15</v>
      </c>
      <c r="D119" s="11">
        <v>364844.31999999995</v>
      </c>
    </row>
    <row r="120" spans="1:4" ht="29.15" x14ac:dyDescent="0.4">
      <c r="A120" s="8" t="s">
        <v>187</v>
      </c>
      <c r="B120" s="5" t="s">
        <v>106</v>
      </c>
      <c r="C120" s="6" t="s">
        <v>15</v>
      </c>
      <c r="D120" s="11">
        <v>1849711.28</v>
      </c>
    </row>
    <row r="121" spans="1:4" ht="29.15" x14ac:dyDescent="0.4">
      <c r="A121" s="8" t="s">
        <v>188</v>
      </c>
      <c r="B121" s="5" t="s">
        <v>108</v>
      </c>
      <c r="C121" s="6" t="s">
        <v>15</v>
      </c>
      <c r="D121" s="11">
        <v>1859148.04</v>
      </c>
    </row>
    <row r="122" spans="1:4" ht="29.15" x14ac:dyDescent="0.4">
      <c r="A122" s="8" t="s">
        <v>189</v>
      </c>
      <c r="B122" s="5" t="s">
        <v>110</v>
      </c>
      <c r="C122" s="6" t="s">
        <v>15</v>
      </c>
      <c r="D122" s="34">
        <f>D120-D121</f>
        <v>-9436.7600000000093</v>
      </c>
    </row>
    <row r="123" spans="1:4" ht="29.15" x14ac:dyDescent="0.4">
      <c r="A123" s="8" t="s">
        <v>190</v>
      </c>
      <c r="B123" s="5" t="s">
        <v>112</v>
      </c>
      <c r="C123" s="6" t="s">
        <v>15</v>
      </c>
      <c r="D123" s="34">
        <f>D122*0.07</f>
        <v>-660.57320000000072</v>
      </c>
    </row>
    <row r="124" spans="1:4" x14ac:dyDescent="0.4">
      <c r="A124" s="32" t="s">
        <v>136</v>
      </c>
      <c r="B124" s="32"/>
      <c r="C124" s="32"/>
      <c r="D124" s="32"/>
    </row>
    <row r="125" spans="1:4" x14ac:dyDescent="0.4">
      <c r="A125" s="8" t="s">
        <v>191</v>
      </c>
      <c r="B125" s="5" t="s">
        <v>74</v>
      </c>
      <c r="C125" s="6" t="s">
        <v>75</v>
      </c>
      <c r="D125" s="19">
        <v>14</v>
      </c>
    </row>
    <row r="126" spans="1:4" x14ac:dyDescent="0.4">
      <c r="A126" s="8" t="s">
        <v>192</v>
      </c>
      <c r="B126" s="5" t="s">
        <v>77</v>
      </c>
      <c r="C126" s="6" t="s">
        <v>75</v>
      </c>
      <c r="D126" s="19">
        <v>12</v>
      </c>
    </row>
    <row r="127" spans="1:4" x14ac:dyDescent="0.4">
      <c r="A127" s="8" t="s">
        <v>193</v>
      </c>
      <c r="B127" s="5" t="s">
        <v>79</v>
      </c>
      <c r="C127" s="6" t="s">
        <v>75</v>
      </c>
      <c r="D127" s="19">
        <f>D125-D126</f>
        <v>2</v>
      </c>
    </row>
    <row r="128" spans="1:4" x14ac:dyDescent="0.4">
      <c r="A128" s="4" t="s">
        <v>211</v>
      </c>
      <c r="B128" s="5" t="s">
        <v>81</v>
      </c>
      <c r="C128" s="6" t="s">
        <v>15</v>
      </c>
      <c r="D128" s="11">
        <v>-173590.63</v>
      </c>
    </row>
    <row r="129" spans="1:4" x14ac:dyDescent="0.4">
      <c r="A129" s="32" t="s">
        <v>137</v>
      </c>
      <c r="B129" s="32"/>
      <c r="C129" s="32"/>
      <c r="D129" s="32"/>
    </row>
    <row r="130" spans="1:4" x14ac:dyDescent="0.4">
      <c r="A130" s="8" t="s">
        <v>212</v>
      </c>
      <c r="B130" s="5" t="s">
        <v>138</v>
      </c>
      <c r="C130" s="6" t="s">
        <v>75</v>
      </c>
      <c r="D130" s="20">
        <v>56</v>
      </c>
    </row>
    <row r="131" spans="1:4" x14ac:dyDescent="0.4">
      <c r="A131" s="4" t="s">
        <v>213</v>
      </c>
      <c r="B131" s="5" t="s">
        <v>139</v>
      </c>
      <c r="C131" s="6" t="s">
        <v>75</v>
      </c>
      <c r="D131" s="20">
        <v>22</v>
      </c>
    </row>
    <row r="132" spans="1:4" ht="29.15" x14ac:dyDescent="0.4">
      <c r="A132" s="8" t="s">
        <v>214</v>
      </c>
      <c r="B132" s="5" t="s">
        <v>140</v>
      </c>
      <c r="C132" s="6" t="s">
        <v>15</v>
      </c>
      <c r="D132" s="11">
        <f>150000+24300.21</f>
        <v>174300.21</v>
      </c>
    </row>
    <row r="135" spans="1:4" x14ac:dyDescent="0.4">
      <c r="A135" s="1" t="s">
        <v>141</v>
      </c>
      <c r="D135" s="21" t="s">
        <v>142</v>
      </c>
    </row>
  </sheetData>
  <mergeCells count="8">
    <mergeCell ref="A124:D124"/>
    <mergeCell ref="A129:D129"/>
    <mergeCell ref="A1:D1"/>
    <mergeCell ref="A7:D7"/>
    <mergeCell ref="A25:D25"/>
    <mergeCell ref="A71:D71"/>
    <mergeCell ref="A76:D76"/>
    <mergeCell ref="A83:D83"/>
  </mergeCells>
  <pageMargins left="0.39370078740157505" right="0.39370078740157505" top="0.39370078740157405" bottom="0.39370078740157405" header="0.19685039370078702" footer="0.19685039370078702"/>
  <pageSetup paperSize="9" scale="95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34644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Боровский</dc:creator>
  <cp:lastModifiedBy>Антон Боровский</cp:lastModifiedBy>
  <cp:revision>19</cp:revision>
  <cp:lastPrinted>2018-06-15T14:13:04Z</cp:lastPrinted>
  <dcterms:created xsi:type="dcterms:W3CDTF">2014-04-15T21:46:42Z</dcterms:created>
  <dcterms:modified xsi:type="dcterms:W3CDTF">2023-11-28T20:11:22Z</dcterms:modified>
</cp:coreProperties>
</file>